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F:\Informaciòn Pùblica\Informacion Pùblica mes  Junio  2024\"/>
    </mc:Choice>
  </mc:AlternateContent>
  <bookViews>
    <workbookView xWindow="0" yWindow="0" windowWidth="28800" windowHeight="11835"/>
  </bookViews>
  <sheets>
    <sheet name="Arrendamiento" sheetId="33" r:id="rId1"/>
  </sheets>
  <definedNames>
    <definedName name="_xlnm.Print_Titles" localSheetId="0">Arrendamiento!$1:$7</definedName>
  </definedNames>
  <calcPr calcId="152511"/>
</workbook>
</file>

<file path=xl/calcChain.xml><?xml version="1.0" encoding="utf-8"?>
<calcChain xmlns="http://schemas.openxmlformats.org/spreadsheetml/2006/main">
  <c r="M27" i="33" l="1"/>
  <c r="I25" i="33" l="1"/>
  <c r="I18" i="33" l="1"/>
  <c r="I15" i="33"/>
  <c r="I14" i="33"/>
  <c r="I13" i="33"/>
  <c r="I22" i="33"/>
  <c r="I16" i="33"/>
  <c r="I21" i="33"/>
  <c r="I26" i="33"/>
  <c r="I20" i="33"/>
  <c r="I19" i="33"/>
  <c r="I24" i="33"/>
  <c r="I23" i="33"/>
  <c r="I17" i="33"/>
  <c r="H27" i="33" l="1"/>
</calcChain>
</file>

<file path=xl/sharedStrings.xml><?xml version="1.0" encoding="utf-8"?>
<sst xmlns="http://schemas.openxmlformats.org/spreadsheetml/2006/main" count="135" uniqueCount="120">
  <si>
    <t xml:space="preserve">No. </t>
  </si>
  <si>
    <t>MOTIVO DEL ARRENDAMIENTO</t>
  </si>
  <si>
    <t>CARACTERISTICAS DEL INMUEBLE</t>
  </si>
  <si>
    <t>NIT</t>
  </si>
  <si>
    <t>NOMBRE DEL PROPIETARIO Y/O MANDATARIO</t>
  </si>
  <si>
    <t>No. DE APROBACIÓN</t>
  </si>
  <si>
    <t>RENTA TOTAL s/contrato</t>
  </si>
  <si>
    <t>RENTA Pagada s/SICOIN</t>
  </si>
  <si>
    <t xml:space="preserve">INFORMACION DE OFICIO </t>
  </si>
  <si>
    <t>REPORTES PARA LA LEY DE ACCESO A LA INFORMACIÓN PÚBLICA, ARTÍCULO 10 NUMERAL 19</t>
  </si>
  <si>
    <t>Contratos de Arrendamientos …</t>
  </si>
  <si>
    <t>No. DE CONTRATO</t>
  </si>
  <si>
    <t xml:space="preserve">VIGENCIA DEL CONTRATO </t>
  </si>
  <si>
    <t>OFICINA CENTRAL Y/O REGIONAL</t>
  </si>
  <si>
    <t>Oficina central (Ciudad de Guatemala)</t>
  </si>
  <si>
    <t>Sub arrendamiento para servicio de Parqueo de 5 vehículos propiedad de DEMI.</t>
  </si>
  <si>
    <t xml:space="preserve">Servicio de parqueo,  con capacidad para el  resguardo y estacionamiento de 5 vehículos, durante las veinticuatro (24) horas del día,  incluyendo fines de semana, días festivos y  días de asueto, dicho espacio  se encuentra en buen estado,  así también cuenta con el servicio  de vigilancia  durante las veinticuatro horas del día. </t>
  </si>
  <si>
    <t>Cristina, Sociedad Anónima</t>
  </si>
  <si>
    <t>Acta Administrativa No. 03-2024</t>
  </si>
  <si>
    <t>01/01/2024 al 31/12/2024</t>
  </si>
  <si>
    <t>N/A</t>
  </si>
  <si>
    <t>Oficina Central (Ciudad de Guatemala)</t>
  </si>
  <si>
    <t xml:space="preserve">Funcionamiento de Oficina  central </t>
  </si>
  <si>
    <t>Se encuentra en óptimas y plenas condiciones de habitabilidad, tiene un área de mil seiscientos seis punto cinco metros cuadrados (1,606.5 Mts2), cuenta con 6 niveles construidos en ladrillo, cada nivel tiene cuatro (4) ambientes  con oficinas interiores y tabiques de tablayeso, ascensor con capacidad de cuatro (4) personas de peso liviano (máximo 600 libras), patio interno, cuarto de guardianía con baño y ducha, cuarto de lavandería, quince (15) inodoros y  cuatro (4) mingitorios, dieciocho (18) lavamanos y bomba de agua. Los servicios con los que cuenta el edificio son agua potable y servicio de energía eléctrica de ciento diez y doscientos veinte voltios.</t>
  </si>
  <si>
    <t>611138-6</t>
  </si>
  <si>
    <t xml:space="preserve">Universidad Popular </t>
  </si>
  <si>
    <t>Chimaltenango</t>
  </si>
  <si>
    <t>Funcionamiento de Oficina  Regional Chimaltenango</t>
  </si>
  <si>
    <t xml:space="preserve">Se encuentra en óptimas y plenas condiciones de habitabilidad,  consta de  tres niveles,  el primer nivel   cuenta con una entrada y a  la vez  garaje para tres vehículos pequeños, tres (3) habitaciones  de cuatro por cuatro metros   (4x4) cada una,  pila, dos (2) servicios sanitarios; el segundo nivel consta de cuatro (4) habitaciones,  dos (2) de cuatro por dos punto cinco metros (4x2.5) cada una, una de cuatro por cuatro metros (4x4) y la otra cinco por tres punto cinco metros (5x3.5), se cuenta con dos (2) ambientes que dan a la orilla de la calle de diez por cuatro metros (10x4) con servicio sanitario y pila; el tercer nivel cuenta con un salón de usos múltiples de diez por ocho metros (10x8); cuenta con servicio de energía eléctrica, servicio de drenaje, agua potable, extracción de basura </t>
  </si>
  <si>
    <t>8780275-9</t>
  </si>
  <si>
    <t xml:space="preserve">Dulce Sucely Sal Ovalle </t>
  </si>
  <si>
    <t>Cuilapa, Santa Rosa</t>
  </si>
  <si>
    <t>Funcionamiento de Oficina  Regional Cuilapa, Santa Rosa</t>
  </si>
  <si>
    <t>Se encuentra en óptimas y plenas condiciones de habitabilidad. El inmueble antes identificado  consta de un  área de ciento cuarenta y cuatro (144) metros cuadrados (mt2), se arrenda completo  y cuenta con dos (2) niveles construidos de block; el primer nivel cuenta con terraza y el segundo nivel con techo  de lámina galvanizada y cielo falso. La planta baja cuenta con parqueo para un (1) carro,  área de jardín, dos (2)  ambientes conectados entre sí, área de hall, gradas para el segundo nivel, baño completo, dos (2) ambientes totalmente independientes uno de otro, patio y  pila grande (de pueblo). La planta alta cuenta con tres (3) ambientes independientes uno del otro, amplios y ventilados, un (1) baño completo, vestíbulo al subir las gradas, patio y depósito de agua en alto ubicado en el patio del segundo nivel.   Todos los ambientes son independientes tienen puerta y ventana con su respectivo balcón de metal cada uno, cuenta con portón en el área de parqueo y puerta de entrada tanto al área de jardín como al área de entrada  principal a la casa y en el segundo nivel cuenta con puerta para salir al patio del segundo nivel.   Cuenta con servicio de  agua potable, energía eléctrica y  extracción de basura</t>
  </si>
  <si>
    <t>1020862-3</t>
  </si>
  <si>
    <t>Sandra Patricia Herrarte Jiménez</t>
  </si>
  <si>
    <t>Sololá</t>
  </si>
  <si>
    <t>Funcionamiento de Oficina Regional Sololá</t>
  </si>
  <si>
    <t>Se encuentra en óptimas y plenas condiciones de habitabilidad. El inmueble antes identificado  se arrendará únicamente el segundo y tercer nivel, que constan de las siguientes características: el segundo nivel cuenta con tres (3) ambientes, un (1) servicio sanitario con su respectivo lava manos y ducha con calentador, el tercer nivel cuenta con tres (3) ambientes, un (1) servicio sanitario  con su respectivo lava manos y ducha con calentador, sobre  la terraza se encuentra la lavandería, un (1) servicio sanitario y un (1) patio amplio para cualquier actividad. Cuenta con servicio de agua potable y  servicio de energía eléctrica.</t>
  </si>
  <si>
    <t>6226188-6</t>
  </si>
  <si>
    <t>Santos Margarita Tepaz Ajcalón</t>
  </si>
  <si>
    <t>Totonicapán</t>
  </si>
  <si>
    <t>Funcionamiento de Oficina Regional Totonicapan</t>
  </si>
  <si>
    <t>Se encuentra en óptimas y plenas condiciones de habitabilidad. El inmueble antes identificado  consta de dos niveles, cuenta con un parqueo privado que sirve de ingreso al inmueble,  el primer nivel cuenta con tres (3) espacios más el baño, el segundo nivel cuenta con cinco (5) ambientes más dos (2) baños, siendo un total de ocho (8) ambientes,  tiene rejas y con llaves para uso exclusivo de la institución,  toda la construcción es de pared de block y techo de terraza, los ambientes cuentan con entrada de luz natural; cuenta con servicio de  agua potable, energía eléctrica, drenaje y tren de aseo.</t>
  </si>
  <si>
    <t>5208892-8</t>
  </si>
  <si>
    <t>Maria del Rosario Tzoc Tumax de Chaclan</t>
  </si>
  <si>
    <t>Quetzaltenango</t>
  </si>
  <si>
    <t>Funcionamiento de Oficina Regional Quetzaltenango</t>
  </si>
  <si>
    <t>Se encuentra en óptimas y plenas condiciones de habitabilidad. El inmueble antes identificado, se arrendará dos niveles completos, el primer nivel cuenta con dos (2) puertas una metálica, otra con chapa eléctrica, vidrios transparentes con ventana al exterior protegida con balcón y sala de espera con servicio sanitario. El segundo nivel cuenta con un (1) salón para reuniones, cuatro (4) áreas para oficinas, sala, cocina/comedor, lavandería, un (1) baño con ducha de agua caliente, bodega, todas estas áreas cuentan con iluminación y en el exterior cuenta con dos (2) ventanas en la que una posee balcón y la otra tiene espacios cerrados para seguridad, en la parte de atrás del segundo nivel se cuenta con una ventana con balcón, cuenta además con intercomunicador con dos (2) teléfonos y una cisterna con ocho mil (8,000) litros de agua con bomba hidroneumático y cuatro (4) cámaras de seguridad para mayor protección; cuenta con servicio de energía eléctrica, agua potable y recolección de basura.</t>
  </si>
  <si>
    <t>2687216-1</t>
  </si>
  <si>
    <t>Eleazar Ulises Gonzalez Perez</t>
  </si>
  <si>
    <t xml:space="preserve">Mazatenango, Suchitepéquez </t>
  </si>
  <si>
    <t>Funcionamiento de Oficina Regional Mazatenango, Suchitepequez</t>
  </si>
  <si>
    <t xml:space="preserve">Se encuentra en óptimas y plenas condiciones de habitabilidad. El inmueble antes identificado  consta de tres niveles, bien estructurado con zapatas y cimientos de concreto, la construcción de ladrillo tayuyo debidamente repellado y terraza en el primero y segundo nivel, consta de diez ambientes distribuido de la siguiente manera: el primer nivel consta de un garaje amplio para  dos vehículos pequeños, dos (2) habitaciones de cinco por cinco metros cuadrados (5x5m2),  una de ellas con baño y ducha privado, un servicio sanitario público que  incluye ducha, cocina amplia con sus respectivos gabinetes, pila y  patio amplio; el segundo nivel  consta de dos (2) habitaciones de las mismas medidas del primer nivel,  una (1) de ellas con  baño y ducha privado y un tercer ambiente o habitación más grande de cinco por ocho metros cuadrados (5x8 m2) con su respectiva ducha y  baño privado que  puede ser utilizado  como salón de eventos,  corredor, pila y patio y el tercer nivel consta de un (1) ambiente amplio para bodega y patio grande con galera de lámina que cubre las dos terceras partes del inmueble  y un patio amplio al aire libre; cuenta con servicio de energía eléctrica, drenaje y agua potable. </t>
  </si>
  <si>
    <t>832104-3</t>
  </si>
  <si>
    <t>Granados Ramos Mirian Lourdes</t>
  </si>
  <si>
    <t>San Marcos</t>
  </si>
  <si>
    <t>Funcionamiento de Oficina Regional San Marcos</t>
  </si>
  <si>
    <t xml:space="preserve">Se encuentra en óptimas y plenas condiciones de habitabilidad. El inmueble antes identificado, se arrendará únicamente  el primer nivel, consta de siete (7)  ambientes distribuido en siete (7) oficinas, dos (2)  baños con su respectiva ducha de agua caliente y con dispensadores para papel y jabón de manos, un (1) patio y una (1) pila, construido de block y terraza; cuenta con  servicio de agua potable y  energía eléctrica. </t>
  </si>
  <si>
    <t>1787411-4</t>
  </si>
  <si>
    <t>Rodolfo Vicente Gomez Gomez</t>
  </si>
  <si>
    <t>Huehuetenango</t>
  </si>
  <si>
    <t>Funcionamiento de Oficina Sede Regional Huehuetenango</t>
  </si>
  <si>
    <t>Se encuentra en óptimas y plenas condiciones de habitabilidad. El inmueble antes identificado  se arrendará completo, cuenta con cuatro (4) ambientes en el primer nivel y cuatro (4) ambientes en el segundo nivel, dos (2) servicios sanitarios, una (1) ducha, construido a base de block y concreto, techo estructura metálica y lámina el patio del segundo nivel; cuenta con servicio de agua entubada, agua de pozo mecánico, energía eléctrica y extracción de basura</t>
  </si>
  <si>
    <t>3091238-5</t>
  </si>
  <si>
    <t>Rodríguez López  Selvyn Omar</t>
  </si>
  <si>
    <t>Santa Cruz del Quiché, Quichè</t>
  </si>
  <si>
    <t>Se encuentra en óptimas y plenas condiciones de habitabilidad. El inmueble antes identificado consta de dos (2) niveles,  se arrendará todo el inmueble, cuenta  con diez  (10) ambientes,  que incluye dos (2) servicios sanitarios, garaje, cocina, comedor, habitaciones, gradas, salas de espera, patio y pila, toda la construcción es de ladrillo limpio; cuenta con servicio de agua potable, energía eléctrica y extracción de basura</t>
  </si>
  <si>
    <t>3498997-8</t>
  </si>
  <si>
    <t>Cecilio Gomez Sajbin</t>
  </si>
  <si>
    <t>Funcionamiento de Oficina Regional Salamá,  Baja Verapaz</t>
  </si>
  <si>
    <t xml:space="preserve">Se encuentra en óptimas y plenas condiciones de habitabilidad. El inmueble antes identificado está construida de block  y  terraza,  consta de dos niveles: el primer nivel cuenta con seis (6) ambientes, una (1) cocina, cinco (5) regaderas, tres (3) servicios sanitarios,  dieciocho (18) lámparas de una bombilla, una (1) lámpara de cuatro bombillas, una pila;  el segundo nivel consta de cinco (5) ambientes, una  (1) regadera, un (1) servicio sanitario,  diecinueve (19) lámparas de una bombilla, una (1)  bodega de terraza, dos (2) rotoplas para agua potable y una  (1) pila, cuenta con servicio de agua potable, extracción de basura y  energía eléctrica. </t>
  </si>
  <si>
    <t>1029850-9</t>
  </si>
  <si>
    <t>Cindy Jeanneth Pineda Bol</t>
  </si>
  <si>
    <t>Cobán, Alta Verapaz</t>
  </si>
  <si>
    <t>Funcionamiento de Oficina Regional Cobán,  Alta Verapaz</t>
  </si>
  <si>
    <t xml:space="preserve">Puerto, Barrios Izabal </t>
  </si>
  <si>
    <t>Funcionamiento de Oficina Regional Puerto Barrios, Izabal</t>
  </si>
  <si>
    <t xml:space="preserve">Se encuentra en óptimas y plenas condiciones de habitabilidad. El inmueble antes identificado  únicamente se arrendará el segundo y tercer nivel,  cuenta con cuatro (4) oficinas, todas cuentan con puerta, ventanas corredizas, tres (3) de ellas con baño privado, dos (2)  baños adicionales para uso externo de los visitantes a la oficina, un (1) salón de reuniones, una (1) sala de espera, una terraza para disposición de la oficina el cual se encuentra en el tercer nivel y cuenta con parqueo interno, el tipo de construcción es de block, con repello debidamente pintado, cuenta con  servicio de agua potable y  energía eléctrica. </t>
  </si>
  <si>
    <t>805652-8</t>
  </si>
  <si>
    <t xml:space="preserve">Sergio Estuardo Juárez Paíz </t>
  </si>
  <si>
    <t>Poptún, Petén</t>
  </si>
  <si>
    <t>Funcionamiento de Oficina  Regional Poptún, Petén</t>
  </si>
  <si>
    <t xml:space="preserve">Se encuentra en óptimas y plenas condiciones de habitabilidad. El inmueble antes identificado se arrendará todo el primer nivel,  cuenta con cinco (5) ambientes, tres (3) baños, construcción con material de block con terraza, cuenta con los servicios de agua potable y servicio de energía eléctrica. </t>
  </si>
  <si>
    <t>772911-1</t>
  </si>
  <si>
    <t>Carlos Augusto Gomez Aldana</t>
  </si>
  <si>
    <t>TOTAL RENGLÓN 151</t>
  </si>
  <si>
    <t>Acta Administrativa No. 05-2024</t>
  </si>
  <si>
    <t>Se encuentra en óptimas y plenas condiciones de habitabilidad. El inmueble antes identificado  se arrendará completo, el primer nivel  cuenta con dos (2) garaje, cocina, comedor, un (1) sanitario y un (1) patio amplio  sin techo; el segundo nivel cuenta con cuatro (4) ambientes con sanitario, un (1) sanitario con ducha,  terraza amplia sin techo, toda la construcción es a base de block  y concreto, cuenta con servicio de agua entubada,  extracción de basura y  energía eléctrica.</t>
  </si>
  <si>
    <t>Cesar Donald Reynoso Reynoso</t>
  </si>
  <si>
    <t>01-2024</t>
  </si>
  <si>
    <t>AC-EV-2024-026</t>
  </si>
  <si>
    <t>02-2024</t>
  </si>
  <si>
    <t>AC-EV-2024-032</t>
  </si>
  <si>
    <t>03-2024</t>
  </si>
  <si>
    <t>DAC-EV-2024-031</t>
  </si>
  <si>
    <t>Salamá, Baja Verapaz</t>
  </si>
  <si>
    <t>04-2024</t>
  </si>
  <si>
    <t>AC-EV-2024-033</t>
  </si>
  <si>
    <t>05-2024</t>
  </si>
  <si>
    <t>AC-EV-2024-046</t>
  </si>
  <si>
    <t>06-2024</t>
  </si>
  <si>
    <t>AC-EV-2024-034</t>
  </si>
  <si>
    <t>07-2024</t>
  </si>
  <si>
    <t>AC-EV-2024-038</t>
  </si>
  <si>
    <t>Funcionamiento de Oficina Regional Santa Cruz del Quiché, Quiché</t>
  </si>
  <si>
    <t>AC-EV-2024-039</t>
  </si>
  <si>
    <t>AC-EV-2024-035</t>
  </si>
  <si>
    <t>10-2024</t>
  </si>
  <si>
    <t>09-2024</t>
  </si>
  <si>
    <t>08-2024</t>
  </si>
  <si>
    <t>AC-EV-2024-047</t>
  </si>
  <si>
    <t>11-2024</t>
  </si>
  <si>
    <t>AC-EV-2024-042</t>
  </si>
  <si>
    <t>12-2024</t>
  </si>
  <si>
    <t>AC-EV-2024-043</t>
  </si>
  <si>
    <t>13-2024</t>
  </si>
  <si>
    <t>AC-EV-2024-048</t>
  </si>
  <si>
    <t>MES: Junio  de 2024</t>
  </si>
  <si>
    <t>Fecha de emisión: 03/07/2024</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</si>
</sst>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quot;* #,##0.00_-;\-&quot;Q&quot;* #,##0.00_-;_-&quot;Q&quot;* &quot;-&quot;??_-;_-@_-"/>
    <numFmt numFmtId="164" formatCode="_-[$Q-100A]* #,##0.00_-;\-[$Q-100A]* #,##0.00_-;_-[$Q-100A]* &quot;-&quot;??_-;_-@_-"/>
  </numFmts>
  <fonts count="10" x14ac:knownFonts="1">
    <font>
      <sz val="11"/>
      <color theme="1"/>
      <name val="Calibri"/>
      <family val="2"/>
      <scheme val="minor"/>
    </font>
    <font>
      <b/>
      <sz val="14"/>
      <color theme="1"/>
      <name val="Calibri"/>
      <family val="2"/>
      <scheme val="minor"/>
    </font>
    <font>
      <sz val="12"/>
      <color theme="1"/>
      <name val="Times New Roman"/>
      <family val="1"/>
    </font>
    <font>
      <b/>
      <sz val="12"/>
      <color theme="1"/>
      <name val="Times New Roman"/>
      <family val="1"/>
    </font>
    <font>
      <b/>
      <sz val="10"/>
      <color theme="1"/>
      <name val="Times New Roman"/>
      <family val="1"/>
    </font>
    <font>
      <sz val="10"/>
      <color theme="1"/>
      <name val="Times New Roman"/>
      <family val="1"/>
    </font>
    <font>
      <sz val="11"/>
      <color theme="1"/>
      <name val="Calibri"/>
      <family val="2"/>
      <scheme val="minor"/>
    </font>
    <font>
      <b/>
      <sz val="11"/>
      <color theme="1"/>
      <name val="Calibri"/>
      <family val="2"/>
      <scheme val="minor"/>
    </font>
    <font>
      <sz val="10"/>
      <name val="Times New Roman"/>
      <family val="1"/>
    </font>
    <font>
      <sz val="11"/>
      <name val="Calibri"/>
      <family val="2"/>
      <scheme val="minor"/>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44" fontId="6" fillId="0" borderId="0" applyFont="0" applyFill="0" applyBorder="0" applyAlignment="0" applyProtection="0"/>
  </cellStyleXfs>
  <cellXfs count="59">
    <xf numFmtId="0" fontId="0" fillId="0" borderId="0" xfId="0"/>
    <xf numFmtId="0" fontId="0" fillId="0" borderId="0" xfId="0" applyAlignment="1">
      <alignment vertical="top"/>
    </xf>
    <xf numFmtId="0" fontId="2" fillId="0" borderId="0" xfId="0" applyFont="1"/>
    <xf numFmtId="0" fontId="2" fillId="0" borderId="0" xfId="0" applyFont="1" applyAlignment="1">
      <alignment vertical="top"/>
    </xf>
    <xf numFmtId="0" fontId="5" fillId="0" borderId="0" xfId="0" applyFont="1"/>
    <xf numFmtId="0" fontId="5" fillId="0" borderId="1" xfId="0" applyFont="1" applyBorder="1" applyAlignment="1">
      <alignment horizontal="justify" vertical="top" wrapText="1"/>
    </xf>
    <xf numFmtId="0" fontId="4" fillId="0" borderId="1" xfId="0" applyFont="1" applyBorder="1" applyAlignment="1">
      <alignment horizontal="center" wrapText="1"/>
    </xf>
    <xf numFmtId="0" fontId="4" fillId="0" borderId="1" xfId="0" applyFont="1" applyBorder="1" applyAlignment="1">
      <alignment horizontal="center" vertical="top" wrapText="1"/>
    </xf>
    <xf numFmtId="0" fontId="3" fillId="0" borderId="0" xfId="0" applyFont="1"/>
    <xf numFmtId="0" fontId="0" fillId="0" borderId="0" xfId="0" applyAlignment="1">
      <alignment horizontal="center"/>
    </xf>
    <xf numFmtId="0" fontId="5" fillId="0" borderId="1" xfId="0" applyFont="1" applyBorder="1" applyAlignment="1">
      <alignment horizontal="center"/>
    </xf>
    <xf numFmtId="0" fontId="1" fillId="0" borderId="0" xfId="0" applyFont="1" applyAlignment="1">
      <alignment horizontal="center"/>
    </xf>
    <xf numFmtId="0" fontId="3" fillId="0" borderId="0" xfId="0" applyFont="1" applyAlignment="1">
      <alignment horizontal="center"/>
    </xf>
    <xf numFmtId="0" fontId="5" fillId="0" borderId="1" xfId="0" applyFont="1" applyFill="1" applyBorder="1" applyAlignment="1">
      <alignment horizontal="justify" vertical="top" wrapText="1"/>
    </xf>
    <xf numFmtId="0" fontId="5" fillId="0" borderId="0" xfId="0" applyFont="1" applyBorder="1" applyAlignment="1">
      <alignment horizontal="justify" vertical="top" wrapText="1"/>
    </xf>
    <xf numFmtId="0" fontId="0" fillId="0" borderId="0" xfId="0" applyFill="1" applyAlignment="1">
      <alignment vertical="top"/>
    </xf>
    <xf numFmtId="0" fontId="1" fillId="0" borderId="0" xfId="0" applyFont="1" applyFill="1" applyAlignment="1">
      <alignment horizontal="center"/>
    </xf>
    <xf numFmtId="0" fontId="3" fillId="0" borderId="0" xfId="0" applyFont="1" applyFill="1" applyAlignment="1">
      <alignment horizontal="center"/>
    </xf>
    <xf numFmtId="0" fontId="3" fillId="0" borderId="0" xfId="0" applyFont="1" applyFill="1" applyAlignment="1">
      <alignment vertical="top"/>
    </xf>
    <xf numFmtId="0" fontId="4" fillId="0" borderId="1" xfId="0" applyFont="1" applyFill="1" applyBorder="1" applyAlignment="1">
      <alignment horizontal="center" vertical="top" wrapText="1"/>
    </xf>
    <xf numFmtId="164" fontId="5" fillId="0" borderId="1" xfId="0" applyNumberFormat="1" applyFont="1" applyFill="1" applyBorder="1" applyAlignment="1">
      <alignment horizontal="right" vertical="top"/>
    </xf>
    <xf numFmtId="0" fontId="5" fillId="0" borderId="1" xfId="0" applyFont="1" applyFill="1" applyBorder="1" applyAlignment="1">
      <alignment vertical="top" wrapText="1"/>
    </xf>
    <xf numFmtId="0" fontId="2" fillId="0" borderId="0" xfId="0" applyFont="1" applyFill="1" applyAlignment="1">
      <alignment vertical="top"/>
    </xf>
    <xf numFmtId="0" fontId="5" fillId="0" borderId="1" xfId="0" applyFont="1" applyFill="1" applyBorder="1" applyAlignment="1">
      <alignment horizontal="center" vertical="top" wrapText="1"/>
    </xf>
    <xf numFmtId="49" fontId="5" fillId="0" borderId="1" xfId="0" applyNumberFormat="1" applyFont="1" applyBorder="1" applyAlignment="1">
      <alignment vertical="top"/>
    </xf>
    <xf numFmtId="0" fontId="8" fillId="0" borderId="1" xfId="0" applyFont="1" applyBorder="1" applyAlignment="1">
      <alignment horizontal="center" vertical="top" wrapText="1"/>
    </xf>
    <xf numFmtId="0" fontId="8" fillId="0" borderId="1" xfId="0" applyFont="1" applyBorder="1" applyAlignment="1">
      <alignment horizontal="justify" vertical="top" wrapText="1"/>
    </xf>
    <xf numFmtId="0" fontId="8" fillId="0" borderId="1" xfId="0" applyFont="1" applyBorder="1" applyAlignment="1">
      <alignment vertical="top"/>
    </xf>
    <xf numFmtId="0" fontId="8" fillId="0" borderId="1" xfId="0" applyFont="1" applyBorder="1" applyAlignment="1">
      <alignment horizontal="left" vertical="top" wrapText="1"/>
    </xf>
    <xf numFmtId="164" fontId="5" fillId="0" borderId="1" xfId="0" applyNumberFormat="1" applyFont="1" applyFill="1" applyBorder="1" applyAlignment="1">
      <alignment vertical="top"/>
    </xf>
    <xf numFmtId="4" fontId="5" fillId="0" borderId="1" xfId="0" applyNumberFormat="1" applyFont="1" applyFill="1" applyBorder="1" applyAlignment="1">
      <alignment horizontal="center" vertical="top"/>
    </xf>
    <xf numFmtId="0" fontId="8" fillId="2" borderId="1" xfId="0" applyFont="1" applyFill="1" applyBorder="1" applyAlignment="1">
      <alignment horizontal="left" vertical="top"/>
    </xf>
    <xf numFmtId="0" fontId="5" fillId="0" borderId="1" xfId="0" applyFont="1" applyBorder="1" applyAlignment="1">
      <alignment horizontal="center" vertical="top" wrapText="1"/>
    </xf>
    <xf numFmtId="0" fontId="5" fillId="0" borderId="1" xfId="0" applyFont="1" applyBorder="1" applyAlignment="1">
      <alignment horizontal="justify" vertical="center" wrapText="1"/>
    </xf>
    <xf numFmtId="0" fontId="5" fillId="0" borderId="1" xfId="0" applyFont="1" applyFill="1" applyBorder="1" applyAlignment="1">
      <alignment horizontal="center" vertical="top"/>
    </xf>
    <xf numFmtId="0" fontId="5" fillId="2" borderId="1" xfId="0" applyFont="1" applyFill="1" applyBorder="1" applyAlignment="1">
      <alignment horizontal="left" vertical="top"/>
    </xf>
    <xf numFmtId="0" fontId="5" fillId="0" borderId="1" xfId="0" applyFont="1" applyBorder="1" applyAlignment="1">
      <alignment horizontal="center" vertical="top"/>
    </xf>
    <xf numFmtId="0" fontId="5" fillId="0" borderId="1" xfId="0" applyFont="1" applyBorder="1" applyAlignment="1">
      <alignment vertical="top"/>
    </xf>
    <xf numFmtId="0" fontId="5" fillId="0" borderId="1" xfId="0" applyFont="1" applyBorder="1" applyAlignment="1">
      <alignment horizontal="left" vertical="top" wrapText="1"/>
    </xf>
    <xf numFmtId="164" fontId="5" fillId="0" borderId="1" xfId="1" applyNumberFormat="1" applyFont="1" applyFill="1" applyBorder="1" applyAlignment="1">
      <alignment vertical="top"/>
    </xf>
    <xf numFmtId="164" fontId="8" fillId="0" borderId="1" xfId="0" applyNumberFormat="1" applyFont="1" applyFill="1" applyBorder="1" applyAlignment="1">
      <alignment horizontal="right" vertical="top"/>
    </xf>
    <xf numFmtId="164" fontId="8" fillId="0" borderId="1" xfId="0" applyNumberFormat="1" applyFont="1" applyFill="1" applyBorder="1" applyAlignment="1">
      <alignment vertical="top"/>
    </xf>
    <xf numFmtId="0" fontId="8" fillId="0" borderId="1" xfId="0" applyFont="1" applyBorder="1" applyAlignment="1">
      <alignment horizontal="justify" vertical="center" wrapText="1"/>
    </xf>
    <xf numFmtId="49" fontId="8" fillId="0" borderId="1" xfId="0" applyNumberFormat="1" applyFont="1" applyBorder="1" applyAlignment="1">
      <alignment vertical="top"/>
    </xf>
    <xf numFmtId="164" fontId="5" fillId="0" borderId="1" xfId="0" applyNumberFormat="1" applyFont="1" applyFill="1" applyBorder="1" applyAlignment="1">
      <alignment horizontal="center" vertical="top"/>
    </xf>
    <xf numFmtId="0" fontId="9" fillId="0" borderId="0" xfId="0" applyFont="1"/>
    <xf numFmtId="0" fontId="8" fillId="0" borderId="0" xfId="0" applyFont="1"/>
    <xf numFmtId="0" fontId="8" fillId="0" borderId="1" xfId="0" applyFont="1" applyBorder="1" applyAlignment="1">
      <alignment horizontal="center" vertical="top"/>
    </xf>
    <xf numFmtId="0" fontId="7" fillId="0" borderId="1" xfId="0" applyFont="1" applyBorder="1" applyAlignment="1">
      <alignment horizontal="center"/>
    </xf>
    <xf numFmtId="164" fontId="7" fillId="0" borderId="1" xfId="0" applyNumberFormat="1" applyFont="1" applyFill="1" applyBorder="1" applyAlignment="1">
      <alignment vertical="top"/>
    </xf>
    <xf numFmtId="0" fontId="7" fillId="0" borderId="1" xfId="0" applyFont="1" applyFill="1" applyBorder="1" applyAlignment="1">
      <alignment vertical="top"/>
    </xf>
    <xf numFmtId="0" fontId="7" fillId="0" borderId="0" xfId="0" applyFont="1"/>
    <xf numFmtId="0" fontId="7" fillId="0" borderId="2" xfId="0" applyFont="1" applyBorder="1" applyAlignment="1">
      <alignment horizontal="center" vertical="top"/>
    </xf>
    <xf numFmtId="0" fontId="7" fillId="0" borderId="3" xfId="0" applyFont="1" applyBorder="1" applyAlignment="1">
      <alignment horizontal="center" vertical="top"/>
    </xf>
    <xf numFmtId="0" fontId="7" fillId="0" borderId="4" xfId="0" applyFont="1" applyBorder="1" applyAlignment="1">
      <alignment horizontal="center" vertical="top"/>
    </xf>
    <xf numFmtId="0" fontId="3" fillId="0" borderId="0" xfId="0" applyFont="1" applyAlignment="1">
      <alignment horizontal="left"/>
    </xf>
    <xf numFmtId="0" fontId="1" fillId="0" borderId="0" xfId="0" applyFont="1" applyAlignment="1">
      <alignment horizontal="center"/>
    </xf>
    <xf numFmtId="0" fontId="3" fillId="0" borderId="0" xfId="0" applyFont="1" applyAlignment="1">
      <alignment horizontal="center"/>
    </xf>
    <xf numFmtId="0" fontId="2" fillId="0" borderId="0" xfId="0" applyFont="1" applyAlignment="1">
      <alignment horizontal="center"/>
    </xf>
  </cellXfs>
  <cellStyles count="2">
    <cellStyle name="Moneda" xfId="1"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901513</xdr:colOff>
      <xdr:row>2</xdr:row>
      <xdr:rowOff>148478</xdr:rowOff>
    </xdr:to>
    <xdr:pic>
      <xdr:nvPicPr>
        <xdr:cNvPr id="4" name="Imagen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b="86890"/>
        <a:stretch>
          <a:fillRect/>
        </a:stretch>
      </xdr:blipFill>
      <xdr:spPr bwMode="auto">
        <a:xfrm>
          <a:off x="0" y="0"/>
          <a:ext cx="3019425"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9"/>
  <sheetViews>
    <sheetView tabSelected="1" topLeftCell="A25" zoomScale="85" zoomScaleNormal="85" workbookViewId="0">
      <selection activeCell="C14" sqref="C14"/>
    </sheetView>
  </sheetViews>
  <sheetFormatPr baseColWidth="10" defaultRowHeight="15" x14ac:dyDescent="0.25"/>
  <cols>
    <col min="1" max="1" width="4" style="9" customWidth="1"/>
    <col min="2" max="2" width="15.85546875" style="1" customWidth="1"/>
    <col min="3" max="3" width="12" style="1" customWidth="1"/>
    <col min="4" max="4" width="19.28515625" style="1" customWidth="1"/>
    <col min="5" max="5" width="40.42578125" customWidth="1"/>
    <col min="6" max="6" width="11" style="1" customWidth="1"/>
    <col min="7" max="7" width="20.5703125" style="1" customWidth="1"/>
    <col min="8" max="8" width="13.140625" style="15" customWidth="1"/>
    <col min="9" max="9" width="14" style="15" customWidth="1"/>
    <col min="10" max="10" width="14.140625" style="15" customWidth="1"/>
    <col min="11" max="11" width="15.85546875" style="15" customWidth="1"/>
    <col min="13" max="13" width="15.85546875" customWidth="1"/>
  </cols>
  <sheetData>
    <row r="1" spans="1:18" ht="18.75" x14ac:dyDescent="0.3">
      <c r="B1" s="56"/>
      <c r="C1" s="56"/>
      <c r="D1" s="56"/>
      <c r="E1" s="56"/>
      <c r="F1" s="56"/>
      <c r="G1" s="56"/>
      <c r="H1" s="56"/>
      <c r="I1" s="56"/>
      <c r="J1" s="56"/>
    </row>
    <row r="2" spans="1:18" ht="18.75" x14ac:dyDescent="0.3">
      <c r="B2" s="56"/>
      <c r="C2" s="56"/>
      <c r="D2" s="56"/>
      <c r="E2" s="56"/>
      <c r="F2" s="56"/>
      <c r="G2" s="56"/>
      <c r="H2" s="56"/>
      <c r="I2" s="56"/>
      <c r="J2" s="56"/>
    </row>
    <row r="3" spans="1:18" ht="21" customHeight="1" x14ac:dyDescent="0.3">
      <c r="B3" s="56"/>
      <c r="C3" s="56"/>
      <c r="D3" s="56"/>
      <c r="E3" s="56"/>
      <c r="F3" s="56"/>
      <c r="G3" s="56"/>
      <c r="H3" s="56"/>
      <c r="I3" s="56"/>
      <c r="J3" s="56"/>
    </row>
    <row r="4" spans="1:18" ht="9" customHeight="1" x14ac:dyDescent="0.3">
      <c r="B4" s="11"/>
      <c r="C4" s="11"/>
      <c r="D4" s="11"/>
      <c r="E4" s="11"/>
      <c r="F4" s="11"/>
      <c r="G4" s="11"/>
      <c r="H4" s="16"/>
      <c r="I4" s="16"/>
      <c r="J4" s="16"/>
    </row>
    <row r="5" spans="1:18" ht="17.25" customHeight="1" x14ac:dyDescent="0.25">
      <c r="A5" s="57" t="s">
        <v>8</v>
      </c>
      <c r="B5" s="57"/>
      <c r="C5" s="57"/>
      <c r="D5" s="57"/>
      <c r="E5" s="57"/>
      <c r="F5" s="57"/>
      <c r="G5" s="57"/>
      <c r="H5" s="57"/>
      <c r="I5" s="57"/>
      <c r="J5" s="57"/>
      <c r="K5" s="57"/>
    </row>
    <row r="6" spans="1:18" ht="15" customHeight="1" x14ac:dyDescent="0.25">
      <c r="A6" s="57" t="s">
        <v>9</v>
      </c>
      <c r="B6" s="57"/>
      <c r="C6" s="57"/>
      <c r="D6" s="57"/>
      <c r="E6" s="57"/>
      <c r="F6" s="57"/>
      <c r="G6" s="57"/>
      <c r="H6" s="57"/>
      <c r="I6" s="57"/>
      <c r="J6" s="57"/>
      <c r="K6" s="57"/>
    </row>
    <row r="7" spans="1:18" ht="12.75" customHeight="1" x14ac:dyDescent="0.25">
      <c r="A7" s="58" t="s">
        <v>10</v>
      </c>
      <c r="B7" s="58"/>
      <c r="C7" s="58"/>
      <c r="D7" s="58"/>
      <c r="E7" s="58"/>
      <c r="F7" s="58"/>
      <c r="G7" s="58"/>
      <c r="H7" s="58"/>
      <c r="I7" s="58"/>
      <c r="J7" s="58"/>
      <c r="K7" s="58"/>
    </row>
    <row r="8" spans="1:18" s="8" customFormat="1" ht="29.25" customHeight="1" x14ac:dyDescent="0.25">
      <c r="A8" s="55" t="s">
        <v>118</v>
      </c>
      <c r="B8" s="55"/>
      <c r="C8" s="55"/>
      <c r="D8" s="12"/>
      <c r="E8" s="12"/>
      <c r="F8" s="12"/>
      <c r="G8" s="12"/>
      <c r="H8" s="17"/>
      <c r="I8" s="17"/>
      <c r="J8" s="17"/>
      <c r="K8" s="18"/>
    </row>
    <row r="9" spans="1:18" ht="9.75" customHeight="1" x14ac:dyDescent="0.3">
      <c r="B9" s="11"/>
      <c r="C9" s="11"/>
      <c r="D9" s="11"/>
      <c r="E9" s="11"/>
      <c r="F9" s="11"/>
      <c r="G9" s="11"/>
      <c r="H9" s="16"/>
      <c r="I9" s="16"/>
      <c r="J9" s="16"/>
    </row>
    <row r="11" spans="1:18" s="4" customFormat="1" ht="38.25" x14ac:dyDescent="0.2">
      <c r="A11" s="6" t="s">
        <v>0</v>
      </c>
      <c r="B11" s="7" t="s">
        <v>13</v>
      </c>
      <c r="C11" s="7" t="s">
        <v>11</v>
      </c>
      <c r="D11" s="7" t="s">
        <v>1</v>
      </c>
      <c r="E11" s="6" t="s">
        <v>2</v>
      </c>
      <c r="F11" s="7" t="s">
        <v>3</v>
      </c>
      <c r="G11" s="7" t="s">
        <v>4</v>
      </c>
      <c r="H11" s="19" t="s">
        <v>7</v>
      </c>
      <c r="I11" s="19" t="s">
        <v>6</v>
      </c>
      <c r="J11" s="19" t="s">
        <v>12</v>
      </c>
      <c r="K11" s="19" t="s">
        <v>5</v>
      </c>
    </row>
    <row r="12" spans="1:18" s="5" customFormat="1" ht="88.5" customHeight="1" x14ac:dyDescent="0.2">
      <c r="A12" s="10">
        <v>1</v>
      </c>
      <c r="B12" s="5" t="s">
        <v>14</v>
      </c>
      <c r="C12" s="13" t="s">
        <v>18</v>
      </c>
      <c r="D12" s="5" t="s">
        <v>15</v>
      </c>
      <c r="E12" s="5" t="s">
        <v>16</v>
      </c>
      <c r="F12" s="5">
        <v>578630</v>
      </c>
      <c r="G12" s="5" t="s">
        <v>17</v>
      </c>
      <c r="H12" s="20">
        <v>3375</v>
      </c>
      <c r="I12" s="20">
        <v>40500</v>
      </c>
      <c r="J12" s="21" t="s">
        <v>19</v>
      </c>
      <c r="K12" s="23" t="s">
        <v>20</v>
      </c>
      <c r="L12" s="14"/>
      <c r="M12" s="14">
        <v>3375</v>
      </c>
      <c r="N12" s="14"/>
      <c r="O12" s="14"/>
      <c r="P12" s="14"/>
      <c r="Q12" s="14"/>
      <c r="R12" s="14"/>
    </row>
    <row r="13" spans="1:18" s="46" customFormat="1" ht="132" customHeight="1" x14ac:dyDescent="0.2">
      <c r="A13" s="10">
        <v>2</v>
      </c>
      <c r="B13" s="5" t="s">
        <v>74</v>
      </c>
      <c r="C13" s="13" t="s">
        <v>87</v>
      </c>
      <c r="D13" s="32" t="s">
        <v>75</v>
      </c>
      <c r="E13" s="42" t="s">
        <v>88</v>
      </c>
      <c r="F13" s="37">
        <v>72864974</v>
      </c>
      <c r="G13" s="38" t="s">
        <v>89</v>
      </c>
      <c r="H13" s="20">
        <v>7000</v>
      </c>
      <c r="I13" s="29">
        <f>7000*12</f>
        <v>84000</v>
      </c>
      <c r="J13" s="21" t="s">
        <v>19</v>
      </c>
      <c r="K13" s="23" t="s">
        <v>20</v>
      </c>
      <c r="M13" s="46">
        <v>7000</v>
      </c>
    </row>
    <row r="14" spans="1:18" ht="208.5" customHeight="1" x14ac:dyDescent="0.25">
      <c r="A14" s="10">
        <v>3</v>
      </c>
      <c r="B14" s="31" t="s">
        <v>26</v>
      </c>
      <c r="C14" s="24" t="s">
        <v>90</v>
      </c>
      <c r="D14" s="32" t="s">
        <v>27</v>
      </c>
      <c r="E14" s="33" t="s">
        <v>28</v>
      </c>
      <c r="F14" s="34" t="s">
        <v>29</v>
      </c>
      <c r="G14" s="5" t="s">
        <v>30</v>
      </c>
      <c r="H14" s="20">
        <v>5500</v>
      </c>
      <c r="I14" s="29">
        <f>5500*12</f>
        <v>66000</v>
      </c>
      <c r="J14" s="21" t="s">
        <v>19</v>
      </c>
      <c r="K14" s="30" t="s">
        <v>91</v>
      </c>
      <c r="M14">
        <v>5500</v>
      </c>
    </row>
    <row r="15" spans="1:18" s="2" customFormat="1" ht="312.75" customHeight="1" x14ac:dyDescent="0.25">
      <c r="A15" s="10">
        <v>4</v>
      </c>
      <c r="B15" s="35" t="s">
        <v>31</v>
      </c>
      <c r="C15" s="24" t="s">
        <v>92</v>
      </c>
      <c r="D15" s="32" t="s">
        <v>32</v>
      </c>
      <c r="E15" s="26" t="s">
        <v>33</v>
      </c>
      <c r="F15" s="36" t="s">
        <v>34</v>
      </c>
      <c r="G15" s="5" t="s">
        <v>35</v>
      </c>
      <c r="H15" s="20">
        <v>5000</v>
      </c>
      <c r="I15" s="29">
        <f>5000*12</f>
        <v>60000</v>
      </c>
      <c r="J15" s="21" t="s">
        <v>19</v>
      </c>
      <c r="K15" s="30" t="s">
        <v>93</v>
      </c>
      <c r="M15" s="2">
        <v>5000</v>
      </c>
    </row>
    <row r="16" spans="1:18" s="45" customFormat="1" ht="180" customHeight="1" x14ac:dyDescent="0.25">
      <c r="A16" s="10">
        <v>5</v>
      </c>
      <c r="B16" s="5" t="s">
        <v>96</v>
      </c>
      <c r="C16" s="43" t="s">
        <v>94</v>
      </c>
      <c r="D16" s="32" t="s">
        <v>70</v>
      </c>
      <c r="E16" s="42" t="s">
        <v>71</v>
      </c>
      <c r="F16" s="37" t="s">
        <v>72</v>
      </c>
      <c r="G16" s="38" t="s">
        <v>73</v>
      </c>
      <c r="H16" s="44">
        <v>5000</v>
      </c>
      <c r="I16" s="29">
        <f>5000*12</f>
        <v>60000</v>
      </c>
      <c r="J16" s="21" t="s">
        <v>19</v>
      </c>
      <c r="K16" s="30" t="s">
        <v>95</v>
      </c>
      <c r="M16" s="45">
        <v>5000</v>
      </c>
    </row>
    <row r="17" spans="1:13" s="4" customFormat="1" ht="174" customHeight="1" x14ac:dyDescent="0.2">
      <c r="A17" s="10">
        <v>6</v>
      </c>
      <c r="B17" s="5" t="s">
        <v>21</v>
      </c>
      <c r="C17" s="24" t="s">
        <v>97</v>
      </c>
      <c r="D17" s="25" t="s">
        <v>22</v>
      </c>
      <c r="E17" s="26" t="s">
        <v>23</v>
      </c>
      <c r="F17" s="27" t="s">
        <v>24</v>
      </c>
      <c r="G17" s="28" t="s">
        <v>25</v>
      </c>
      <c r="H17" s="20">
        <v>57500</v>
      </c>
      <c r="I17" s="29">
        <f>57500*12</f>
        <v>690000</v>
      </c>
      <c r="J17" s="21" t="s">
        <v>19</v>
      </c>
      <c r="K17" s="30" t="s">
        <v>98</v>
      </c>
      <c r="M17" s="4">
        <v>57500</v>
      </c>
    </row>
    <row r="18" spans="1:13" s="4" customFormat="1" ht="270" customHeight="1" x14ac:dyDescent="0.2">
      <c r="A18" s="10">
        <v>7</v>
      </c>
      <c r="B18" s="35" t="s">
        <v>46</v>
      </c>
      <c r="C18" s="24" t="s">
        <v>99</v>
      </c>
      <c r="D18" s="32" t="s">
        <v>47</v>
      </c>
      <c r="E18" s="33" t="s">
        <v>48</v>
      </c>
      <c r="F18" s="36" t="s">
        <v>49</v>
      </c>
      <c r="G18" s="5" t="s">
        <v>50</v>
      </c>
      <c r="H18" s="20">
        <v>5000</v>
      </c>
      <c r="I18" s="29">
        <f>5000*12</f>
        <v>60000</v>
      </c>
      <c r="J18" s="21" t="s">
        <v>19</v>
      </c>
      <c r="K18" s="30" t="s">
        <v>100</v>
      </c>
      <c r="M18" s="4">
        <v>5000</v>
      </c>
    </row>
    <row r="19" spans="1:13" s="2" customFormat="1" ht="312" customHeight="1" x14ac:dyDescent="0.25">
      <c r="A19" s="10">
        <v>8</v>
      </c>
      <c r="B19" s="5" t="s">
        <v>51</v>
      </c>
      <c r="C19" s="24" t="s">
        <v>101</v>
      </c>
      <c r="D19" s="32" t="s">
        <v>52</v>
      </c>
      <c r="E19" s="33" t="s">
        <v>53</v>
      </c>
      <c r="F19" s="37" t="s">
        <v>54</v>
      </c>
      <c r="G19" s="38" t="s">
        <v>55</v>
      </c>
      <c r="H19" s="20">
        <v>4000</v>
      </c>
      <c r="I19" s="39">
        <f>4000*12</f>
        <v>48000</v>
      </c>
      <c r="J19" s="21" t="s">
        <v>19</v>
      </c>
      <c r="K19" s="30" t="s">
        <v>102</v>
      </c>
      <c r="M19" s="2">
        <v>4000</v>
      </c>
    </row>
    <row r="20" spans="1:13" s="2" customFormat="1" ht="110.25" customHeight="1" x14ac:dyDescent="0.25">
      <c r="A20" s="10">
        <v>9</v>
      </c>
      <c r="B20" s="35" t="s">
        <v>56</v>
      </c>
      <c r="C20" s="24" t="s">
        <v>103</v>
      </c>
      <c r="D20" s="32" t="s">
        <v>57</v>
      </c>
      <c r="E20" s="33" t="s">
        <v>58</v>
      </c>
      <c r="F20" s="36" t="s">
        <v>59</v>
      </c>
      <c r="G20" s="5" t="s">
        <v>60</v>
      </c>
      <c r="H20" s="40">
        <v>5500</v>
      </c>
      <c r="I20" s="41">
        <f>5500*12</f>
        <v>66000</v>
      </c>
      <c r="J20" s="21" t="s">
        <v>19</v>
      </c>
      <c r="K20" s="30" t="s">
        <v>104</v>
      </c>
      <c r="M20" s="2">
        <v>5500</v>
      </c>
    </row>
    <row r="21" spans="1:13" s="2" customFormat="1" ht="115.5" customHeight="1" x14ac:dyDescent="0.25">
      <c r="A21" s="10">
        <v>10</v>
      </c>
      <c r="B21" s="5" t="s">
        <v>66</v>
      </c>
      <c r="C21" s="24" t="s">
        <v>110</v>
      </c>
      <c r="D21" s="32" t="s">
        <v>105</v>
      </c>
      <c r="E21" s="33" t="s">
        <v>67</v>
      </c>
      <c r="F21" s="36" t="s">
        <v>68</v>
      </c>
      <c r="G21" s="5" t="s">
        <v>69</v>
      </c>
      <c r="H21" s="40">
        <v>6300</v>
      </c>
      <c r="I21" s="41">
        <f>6300*12</f>
        <v>75600</v>
      </c>
      <c r="J21" s="21" t="s">
        <v>19</v>
      </c>
      <c r="K21" s="30" t="s">
        <v>106</v>
      </c>
      <c r="M21" s="2">
        <v>6300</v>
      </c>
    </row>
    <row r="22" spans="1:13" ht="93.75" customHeight="1" x14ac:dyDescent="0.25">
      <c r="A22" s="10">
        <v>11</v>
      </c>
      <c r="B22" s="5" t="s">
        <v>81</v>
      </c>
      <c r="C22" s="24" t="s">
        <v>109</v>
      </c>
      <c r="D22" s="32" t="s">
        <v>82</v>
      </c>
      <c r="E22" s="33" t="s">
        <v>83</v>
      </c>
      <c r="F22" s="36" t="s">
        <v>84</v>
      </c>
      <c r="G22" s="5" t="s">
        <v>85</v>
      </c>
      <c r="H22" s="20">
        <v>2500</v>
      </c>
      <c r="I22" s="29">
        <f>2500*12</f>
        <v>30000</v>
      </c>
      <c r="J22" s="21" t="s">
        <v>19</v>
      </c>
      <c r="K22" s="30" t="s">
        <v>107</v>
      </c>
      <c r="M22" s="2">
        <v>2500</v>
      </c>
    </row>
    <row r="23" spans="1:13" ht="162.75" customHeight="1" x14ac:dyDescent="0.25">
      <c r="A23" s="10">
        <v>12</v>
      </c>
      <c r="B23" s="35" t="s">
        <v>36</v>
      </c>
      <c r="C23" s="24" t="s">
        <v>108</v>
      </c>
      <c r="D23" s="32" t="s">
        <v>37</v>
      </c>
      <c r="E23" s="5" t="s">
        <v>38</v>
      </c>
      <c r="F23" s="37" t="s">
        <v>39</v>
      </c>
      <c r="G23" s="38" t="s">
        <v>40</v>
      </c>
      <c r="H23" s="20">
        <v>5000</v>
      </c>
      <c r="I23" s="29">
        <f>5000*12</f>
        <v>60000</v>
      </c>
      <c r="J23" s="21" t="s">
        <v>19</v>
      </c>
      <c r="K23" s="30" t="s">
        <v>111</v>
      </c>
      <c r="M23" s="2">
        <v>5000</v>
      </c>
    </row>
    <row r="24" spans="1:13" s="4" customFormat="1" ht="168" customHeight="1" x14ac:dyDescent="0.2">
      <c r="A24" s="10">
        <v>13</v>
      </c>
      <c r="B24" s="35" t="s">
        <v>41</v>
      </c>
      <c r="C24" s="24" t="s">
        <v>112</v>
      </c>
      <c r="D24" s="32" t="s">
        <v>42</v>
      </c>
      <c r="E24" s="33" t="s">
        <v>43</v>
      </c>
      <c r="F24" s="36" t="s">
        <v>44</v>
      </c>
      <c r="G24" s="5" t="s">
        <v>45</v>
      </c>
      <c r="H24" s="20">
        <v>4500</v>
      </c>
      <c r="I24" s="29">
        <f>4500*12</f>
        <v>54000</v>
      </c>
      <c r="J24" s="21" t="s">
        <v>19</v>
      </c>
      <c r="K24" s="30" t="s">
        <v>113</v>
      </c>
      <c r="M24" s="4">
        <v>4500</v>
      </c>
    </row>
    <row r="25" spans="1:13" ht="168" customHeight="1" x14ac:dyDescent="0.25">
      <c r="A25" s="10">
        <v>14</v>
      </c>
      <c r="B25" s="5" t="s">
        <v>76</v>
      </c>
      <c r="C25" s="24" t="s">
        <v>114</v>
      </c>
      <c r="D25" s="25" t="s">
        <v>77</v>
      </c>
      <c r="E25" s="42" t="s">
        <v>78</v>
      </c>
      <c r="F25" s="47" t="s">
        <v>79</v>
      </c>
      <c r="G25" s="26" t="s">
        <v>80</v>
      </c>
      <c r="H25" s="40">
        <v>5000</v>
      </c>
      <c r="I25" s="41">
        <f>5000*12</f>
        <v>60000</v>
      </c>
      <c r="J25" s="21" t="s">
        <v>19</v>
      </c>
      <c r="K25" s="30" t="s">
        <v>115</v>
      </c>
      <c r="M25" s="2">
        <v>5000</v>
      </c>
    </row>
    <row r="26" spans="1:13" s="2" customFormat="1" ht="136.5" customHeight="1" x14ac:dyDescent="0.25">
      <c r="A26" s="10">
        <v>15</v>
      </c>
      <c r="B26" s="35" t="s">
        <v>61</v>
      </c>
      <c r="C26" s="24" t="s">
        <v>116</v>
      </c>
      <c r="D26" s="32" t="s">
        <v>62</v>
      </c>
      <c r="E26" s="42" t="s">
        <v>63</v>
      </c>
      <c r="F26" s="36" t="s">
        <v>64</v>
      </c>
      <c r="G26" s="5" t="s">
        <v>65</v>
      </c>
      <c r="H26" s="40">
        <v>5000</v>
      </c>
      <c r="I26" s="41">
        <f>5000*12</f>
        <v>60000</v>
      </c>
      <c r="J26" s="21" t="s">
        <v>19</v>
      </c>
      <c r="K26" s="30" t="s">
        <v>117</v>
      </c>
      <c r="M26" s="2">
        <v>5000</v>
      </c>
    </row>
    <row r="27" spans="1:13" s="51" customFormat="1" ht="26.25" customHeight="1" x14ac:dyDescent="0.25">
      <c r="A27" s="48"/>
      <c r="B27" s="52" t="s">
        <v>86</v>
      </c>
      <c r="C27" s="53"/>
      <c r="D27" s="53"/>
      <c r="E27" s="53"/>
      <c r="F27" s="53"/>
      <c r="G27" s="54"/>
      <c r="H27" s="49">
        <f>SUM(H12:H26)</f>
        <v>126175</v>
      </c>
      <c r="I27" s="50"/>
      <c r="J27" s="50"/>
      <c r="K27" s="50"/>
      <c r="M27" s="49">
        <f>SUM(M12:M26)</f>
        <v>126175</v>
      </c>
    </row>
    <row r="29" spans="1:13" s="2" customFormat="1" ht="15.75" x14ac:dyDescent="0.25">
      <c r="A29" s="2" t="s">
        <v>119</v>
      </c>
      <c r="B29" s="3"/>
      <c r="C29" s="3"/>
      <c r="D29" s="3"/>
      <c r="F29" s="3"/>
      <c r="G29" s="3"/>
      <c r="H29" s="22"/>
      <c r="I29" s="22"/>
      <c r="J29" s="22"/>
      <c r="K29" s="22"/>
    </row>
  </sheetData>
  <mergeCells count="8">
    <mergeCell ref="B27:G27"/>
    <mergeCell ref="A8:C8"/>
    <mergeCell ref="B1:J1"/>
    <mergeCell ref="B2:J2"/>
    <mergeCell ref="B3:J3"/>
    <mergeCell ref="A5:K5"/>
    <mergeCell ref="A6:K6"/>
    <mergeCell ref="A7:K7"/>
  </mergeCells>
  <pageMargins left="0.51181102362204722" right="0.51181102362204722" top="0.35433070866141736" bottom="0.35433070866141736" header="0.31496062992125984" footer="0.31496062992125984"/>
  <pageSetup scale="70" orientation="landscape" horizontalDpi="4294967295" verticalDpi="4294967295"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Arrendamiento</vt:lpstr>
      <vt:lpstr>Arrendamiento!Títulos_a_imprimir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UDAF</dc:creator>
  <cp:lastModifiedBy>Julio Cesar Aju Magzul</cp:lastModifiedBy>
  <cp:lastPrinted>2024-04-05T15:49:41Z</cp:lastPrinted>
  <dcterms:created xsi:type="dcterms:W3CDTF">2015-01-13T22:15:31Z</dcterms:created>
  <dcterms:modified xsi:type="dcterms:W3CDTF">2024-07-03T18:25:16Z</dcterms:modified>
</cp:coreProperties>
</file>